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jamescullen/Desktop/DASHBOARDS/"/>
    </mc:Choice>
  </mc:AlternateContent>
  <xr:revisionPtr revIDLastSave="0" documentId="13_ncr:1_{5D146C0E-5004-B34D-A8C7-5DFE46C40792}" xr6:coauthVersionLast="47" xr6:coauthVersionMax="47" xr10:uidLastSave="{00000000-0000-0000-0000-000000000000}"/>
  <bookViews>
    <workbookView xWindow="4960" yWindow="1740" windowWidth="26640" windowHeight="19980" xr2:uid="{00000000-000D-0000-FFFF-FFFF00000000}"/>
  </bookViews>
  <sheets>
    <sheet name="ROI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8" i="1" s="1"/>
  <c r="B19" i="1" s="1"/>
  <c r="B14" i="1"/>
  <c r="F16" i="1" l="1"/>
  <c r="F8" i="1"/>
  <c r="B16" i="1"/>
  <c r="B17" i="1" s="1"/>
  <c r="F5" i="1"/>
  <c r="F14" i="1"/>
  <c r="F6" i="1"/>
  <c r="F15" i="1" l="1"/>
  <c r="F7" i="1"/>
  <c r="B20" i="1"/>
  <c r="B21" i="1" l="1"/>
  <c r="F10" i="1" s="1"/>
  <c r="F9" i="1"/>
  <c r="B22" i="1"/>
  <c r="F11" i="1" s="1"/>
</calcChain>
</file>

<file path=xl/sharedStrings.xml><?xml version="1.0" encoding="utf-8"?>
<sst xmlns="http://schemas.openxmlformats.org/spreadsheetml/2006/main" count="59" uniqueCount="57">
  <si>
    <t>CQE Care Quality Ecosystems ROI Calculator</t>
  </si>
  <si>
    <t>Quick Inputs</t>
  </si>
  <si>
    <t>CEO / FD Summary</t>
  </si>
  <si>
    <t>Number of care homes</t>
  </si>
  <si>
    <t>Core scale factor</t>
  </si>
  <si>
    <t>Monthly CQE cost</t>
  </si>
  <si>
    <t>Average staff per home</t>
  </si>
  <si>
    <t>Full-time and regular staff estimate</t>
  </si>
  <si>
    <t>Annual CQE cost</t>
  </si>
  <si>
    <t>Annual staff turnover (%)</t>
  </si>
  <si>
    <t>Current annual turnover rate</t>
  </si>
  <si>
    <t>Turnover savings</t>
  </si>
  <si>
    <t>Average cost per staff replacement (£)</t>
  </si>
  <si>
    <t>Recruitment, onboarding and disruption cost</t>
  </si>
  <si>
    <t>Absence savings</t>
  </si>
  <si>
    <t>Expected reduction in turnover with CQE (%)</t>
  </si>
  <si>
    <t>Conservative improvement assumption</t>
  </si>
  <si>
    <t>Total annual savings</t>
  </si>
  <si>
    <t>Absence days per staff member per year</t>
  </si>
  <si>
    <t>Average sickness/absence days</t>
  </si>
  <si>
    <t>Net ROI benefit</t>
  </si>
  <si>
    <t>Cost per absence day (£)</t>
  </si>
  <si>
    <t>Agency cover, overtime and lost productivity</t>
  </si>
  <si>
    <t>ROI multiple</t>
  </si>
  <si>
    <t>Expected reduction in absence with CQE (%)</t>
  </si>
  <si>
    <t>Output</t>
  </si>
  <si>
    <t>Result</t>
  </si>
  <si>
    <t>Explanation</t>
  </si>
  <si>
    <t>Benefit Stream</t>
  </si>
  <si>
    <t>Value</t>
  </si>
  <si>
    <t>Annual CQE cost (£)</t>
  </si>
  <si>
    <t>£97 × homes × 12</t>
  </si>
  <si>
    <t>CQE Cost</t>
  </si>
  <si>
    <t>Total staff covered</t>
  </si>
  <si>
    <t>Homes × average staff</t>
  </si>
  <si>
    <t>Turnover Savings</t>
  </si>
  <si>
    <t>Estimated annual leavers before CQE</t>
  </si>
  <si>
    <t>Total staff × turnover %</t>
  </si>
  <si>
    <t>Absence Savings</t>
  </si>
  <si>
    <t>Turnover savings (£)</t>
  </si>
  <si>
    <t>Leavers × CQE reduction × replacement cost</t>
  </si>
  <si>
    <t>Current annual absence cost (£)</t>
  </si>
  <si>
    <t>Staff × absence days × cost per day</t>
  </si>
  <si>
    <t>Absence savings (£)</t>
  </si>
  <si>
    <t>Absence cost × CQE reduction</t>
  </si>
  <si>
    <t>Total estimated annual savings (£)</t>
  </si>
  <si>
    <t>Turnover savings + absence savings</t>
  </si>
  <si>
    <t>Net annual ROI benefit (£)</t>
  </si>
  <si>
    <t>Savings minus CQE cost</t>
  </si>
  <si>
    <t>Savings divided by CQE cost</t>
  </si>
  <si>
    <t>How to use this simplified model</t>
  </si>
  <si>
    <t>1. Change only the blue input cells in column B.</t>
  </si>
  <si>
    <t>2. The model uses two benefit streams: reduced staff turnover and reduced absence costs.</t>
  </si>
  <si>
    <t>3. CQE cost is fixed at £97 per home per month.</t>
  </si>
  <si>
    <t>4. Enter percentages as whole numbers, e.g. 30 for 30%.</t>
  </si>
  <si>
    <t>ROI model for CEOs &amp; FDs — CQE cost fixed at £97 per home per month</t>
  </si>
  <si>
    <r>
      <rPr>
        <b/>
        <sz val="11"/>
        <rFont val="Carlito"/>
      </rPr>
      <t xml:space="preserve">Note: </t>
    </r>
    <r>
      <rPr>
        <sz val="11"/>
        <rFont val="Carlito"/>
      </rPr>
      <t>Although recruit screening is included in the CQE service, the cost of wrong hires is not included in the calculation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</si>
</sst>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"/>
    <numFmt numFmtId="165" formatCode="0.0\x"/>
  </numFmts>
  <fonts count="7">
    <font>
      <sz val="11"/>
      <name val="Carlito"/>
    </font>
    <font>
      <b/>
      <sz val="16"/>
      <color rgb="FFFFFFFF"/>
      <name val="Carlito"/>
    </font>
    <font>
      <i/>
      <sz val="11"/>
      <color rgb="FF374151"/>
      <name val="Carlito"/>
    </font>
    <font>
      <b/>
      <sz val="11"/>
      <color rgb="FFFFFFFF"/>
      <name val="Carlito"/>
    </font>
    <font>
      <b/>
      <sz val="11"/>
      <name val="Carlito"/>
    </font>
    <font>
      <sz val="11"/>
      <color rgb="FF4B5563"/>
      <name val="Carlito"/>
    </font>
    <font>
      <b/>
      <sz val="12"/>
      <name val="Carlito"/>
    </font>
  </fonts>
  <fills count="6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D9EAF7"/>
      </patternFill>
    </fill>
    <fill>
      <patternFill patternType="solid">
        <fgColor rgb="FFE0F2FE"/>
      </patternFill>
    </fill>
    <fill>
      <patternFill patternType="solid">
        <fgColor rgb="FFDCFC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1" fontId="4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6" fillId="5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5" fontId="6" fillId="5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4" fillId="5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" fontId="4" fillId="5" borderId="0" xfId="0" applyNumberFormat="1" applyFont="1" applyFill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</cellXfs>
  <cellStyles count="1">
    <cellStyle name="Normal" xfId="0" builtinId="0"/>
  </cellStyles>
  <dxfs count="4"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Value</c:v>
          </c:tx>
          <c:invertIfNegative val="1"/>
          <c:cat>
            <c:strRef>
              <c:f>'ROI Calculator'!$E$14:$E$16</c:f>
              <c:strCache>
                <c:ptCount val="3"/>
                <c:pt idx="0">
                  <c:v>CQE Cost</c:v>
                </c:pt>
                <c:pt idx="1">
                  <c:v>Turnover Savings</c:v>
                </c:pt>
                <c:pt idx="2">
                  <c:v>Absence Savings</c:v>
                </c:pt>
              </c:strCache>
            </c:strRef>
          </c:cat>
          <c:val>
            <c:numRef>
              <c:f>'ROI Calculator'!$F$14:$F$16</c:f>
              <c:numCache>
                <c:formatCode>\£#,##0</c:formatCode>
                <c:ptCount val="3"/>
                <c:pt idx="0">
                  <c:v>11640</c:v>
                </c:pt>
                <c:pt idx="1">
                  <c:v>15750</c:v>
                </c:pt>
                <c:pt idx="2">
                  <c:v>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9-B745-9AEA-10CDF080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£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="154" zoomScaleNormal="154" workbookViewId="0">
      <selection activeCell="A7" sqref="A7"/>
    </sheetView>
  </sheetViews>
  <sheetFormatPr baseColWidth="10" defaultColWidth="8.83203125" defaultRowHeight="14"/>
  <cols>
    <col min="1" max="1" width="41.5" customWidth="1"/>
    <col min="2" max="2" width="18" customWidth="1"/>
    <col min="3" max="3" width="37.33203125" customWidth="1"/>
    <col min="4" max="4" width="1.1640625" hidden="1" customWidth="1"/>
    <col min="5" max="5" width="24" customWidth="1"/>
    <col min="6" max="6" width="18" customWidth="1"/>
  </cols>
  <sheetData>
    <row r="1" spans="1:6" ht="21">
      <c r="A1" s="15" t="s">
        <v>0</v>
      </c>
      <c r="B1" s="16"/>
      <c r="C1" s="16"/>
      <c r="D1" s="16"/>
      <c r="E1" s="16"/>
      <c r="F1" s="16"/>
    </row>
    <row r="2" spans="1:6" ht="15">
      <c r="A2" s="17" t="s">
        <v>55</v>
      </c>
      <c r="B2" s="16"/>
      <c r="C2" s="16"/>
      <c r="D2" s="16"/>
      <c r="E2" s="16"/>
      <c r="F2" s="16"/>
    </row>
    <row r="3" spans="1:6" hidden="1">
      <c r="A3" s="1"/>
      <c r="B3" s="1"/>
      <c r="C3" s="1"/>
      <c r="D3" s="1"/>
      <c r="E3" s="1"/>
      <c r="F3" s="1"/>
    </row>
    <row r="4" spans="1:6" ht="15">
      <c r="A4" s="2" t="s">
        <v>1</v>
      </c>
      <c r="B4" s="2"/>
      <c r="C4" s="2"/>
      <c r="D4" s="2"/>
      <c r="E4" s="18" t="s">
        <v>2</v>
      </c>
      <c r="F4" s="18"/>
    </row>
    <row r="5" spans="1:6" ht="16">
      <c r="A5" s="3" t="s">
        <v>3</v>
      </c>
      <c r="B5" s="4">
        <v>10</v>
      </c>
      <c r="C5" s="5" t="s">
        <v>4</v>
      </c>
      <c r="D5" s="5"/>
      <c r="E5" s="3" t="s">
        <v>5</v>
      </c>
      <c r="F5" s="6">
        <f>B14/12</f>
        <v>970</v>
      </c>
    </row>
    <row r="6" spans="1:6" ht="16">
      <c r="A6" s="3" t="s">
        <v>6</v>
      </c>
      <c r="B6" s="4">
        <v>35</v>
      </c>
      <c r="C6" s="5" t="s">
        <v>7</v>
      </c>
      <c r="D6" s="5"/>
      <c r="E6" s="3" t="s">
        <v>8</v>
      </c>
      <c r="F6" s="6">
        <f>B14</f>
        <v>11640</v>
      </c>
    </row>
    <row r="7" spans="1:6" ht="16">
      <c r="A7" s="3" t="s">
        <v>9</v>
      </c>
      <c r="B7" s="4">
        <v>15</v>
      </c>
      <c r="C7" s="5" t="s">
        <v>10</v>
      </c>
      <c r="D7" s="5"/>
      <c r="E7" s="3" t="s">
        <v>11</v>
      </c>
      <c r="F7" s="6">
        <f>B17</f>
        <v>15750</v>
      </c>
    </row>
    <row r="8" spans="1:6" ht="16">
      <c r="A8" s="3" t="s">
        <v>12</v>
      </c>
      <c r="B8" s="7">
        <v>2500</v>
      </c>
      <c r="C8" s="5" t="s">
        <v>13</v>
      </c>
      <c r="D8" s="5"/>
      <c r="E8" s="3" t="s">
        <v>14</v>
      </c>
      <c r="F8" s="6">
        <f>B19</f>
        <v>70000</v>
      </c>
    </row>
    <row r="9" spans="1:6" ht="16">
      <c r="A9" s="3" t="s">
        <v>15</v>
      </c>
      <c r="B9" s="4">
        <v>12</v>
      </c>
      <c r="C9" s="5" t="s">
        <v>16</v>
      </c>
      <c r="D9" s="5"/>
      <c r="E9" s="3" t="s">
        <v>17</v>
      </c>
      <c r="F9" s="6">
        <f>B20</f>
        <v>85750</v>
      </c>
    </row>
    <row r="10" spans="1:6" ht="16">
      <c r="A10" s="3" t="s">
        <v>18</v>
      </c>
      <c r="B10" s="4">
        <v>8</v>
      </c>
      <c r="C10" s="5" t="s">
        <v>19</v>
      </c>
      <c r="D10" s="5"/>
      <c r="E10" s="3" t="s">
        <v>20</v>
      </c>
      <c r="F10" s="6">
        <f>B21</f>
        <v>74110</v>
      </c>
    </row>
    <row r="11" spans="1:6" ht="20" customHeight="1">
      <c r="A11" s="3" t="s">
        <v>21</v>
      </c>
      <c r="B11" s="7">
        <v>250</v>
      </c>
      <c r="C11" s="5" t="s">
        <v>22</v>
      </c>
      <c r="D11" s="5"/>
      <c r="E11" s="3" t="s">
        <v>23</v>
      </c>
      <c r="F11" s="8">
        <f>B22</f>
        <v>7.3668384879725082</v>
      </c>
    </row>
    <row r="12" spans="1:6" ht="16" customHeight="1">
      <c r="A12" s="3" t="s">
        <v>24</v>
      </c>
      <c r="B12" s="4">
        <v>10</v>
      </c>
      <c r="C12" s="5" t="s">
        <v>16</v>
      </c>
      <c r="D12" s="5"/>
      <c r="E12" s="1"/>
      <c r="F12" s="1"/>
    </row>
    <row r="13" spans="1:6" ht="15">
      <c r="A13" s="2" t="s">
        <v>25</v>
      </c>
      <c r="B13" s="2" t="s">
        <v>26</v>
      </c>
      <c r="C13" s="2" t="s">
        <v>27</v>
      </c>
      <c r="D13" s="1"/>
      <c r="E13" s="9" t="s">
        <v>28</v>
      </c>
      <c r="F13" s="9" t="s">
        <v>29</v>
      </c>
    </row>
    <row r="14" spans="1:6" ht="15">
      <c r="A14" s="3" t="s">
        <v>30</v>
      </c>
      <c r="B14" s="10">
        <f>B5*97*12</f>
        <v>11640</v>
      </c>
      <c r="C14" s="5" t="s">
        <v>31</v>
      </c>
      <c r="D14" s="1"/>
      <c r="E14" s="1" t="s">
        <v>32</v>
      </c>
      <c r="F14" s="11">
        <f>B14</f>
        <v>11640</v>
      </c>
    </row>
    <row r="15" spans="1:6" ht="15">
      <c r="A15" s="3" t="s">
        <v>33</v>
      </c>
      <c r="B15" s="12">
        <f>B5*B6</f>
        <v>350</v>
      </c>
      <c r="C15" s="5" t="s">
        <v>34</v>
      </c>
      <c r="D15" s="1"/>
      <c r="E15" s="1" t="s">
        <v>35</v>
      </c>
      <c r="F15" s="11">
        <f>B17</f>
        <v>15750</v>
      </c>
    </row>
    <row r="16" spans="1:6" ht="15">
      <c r="A16" s="3" t="s">
        <v>36</v>
      </c>
      <c r="B16" s="12">
        <f>B15*(B7/100)</f>
        <v>52.5</v>
      </c>
      <c r="C16" s="5" t="s">
        <v>37</v>
      </c>
      <c r="D16" s="1"/>
      <c r="E16" s="1" t="s">
        <v>38</v>
      </c>
      <c r="F16" s="11">
        <f>B19</f>
        <v>70000</v>
      </c>
    </row>
    <row r="17" spans="1:6" ht="15">
      <c r="A17" s="3" t="s">
        <v>39</v>
      </c>
      <c r="B17" s="10">
        <f>B16*(B9/100)*B8</f>
        <v>15750</v>
      </c>
      <c r="C17" s="5" t="s">
        <v>40</v>
      </c>
      <c r="D17" s="1"/>
      <c r="E17" s="1"/>
      <c r="F17" s="1"/>
    </row>
    <row r="18" spans="1:6" ht="15">
      <c r="A18" s="3" t="s">
        <v>41</v>
      </c>
      <c r="B18" s="10">
        <f>B15*B10*B11</f>
        <v>700000</v>
      </c>
      <c r="C18" s="5" t="s">
        <v>42</v>
      </c>
      <c r="D18" s="1"/>
      <c r="E18" s="1"/>
      <c r="F18" s="1"/>
    </row>
    <row r="19" spans="1:6" ht="15">
      <c r="A19" s="3" t="s">
        <v>43</v>
      </c>
      <c r="B19" s="10">
        <f>B18*(B12/100)</f>
        <v>70000</v>
      </c>
      <c r="C19" s="5" t="s">
        <v>44</v>
      </c>
      <c r="D19" s="1"/>
      <c r="E19" s="1"/>
      <c r="F19" s="1"/>
    </row>
    <row r="20" spans="1:6" ht="15">
      <c r="A20" s="3" t="s">
        <v>45</v>
      </c>
      <c r="B20" s="10">
        <f>B17+B19</f>
        <v>85750</v>
      </c>
      <c r="C20" s="5" t="s">
        <v>46</v>
      </c>
      <c r="D20" s="1"/>
      <c r="E20" s="1"/>
      <c r="F20" s="1"/>
    </row>
    <row r="21" spans="1:6" ht="15">
      <c r="A21" s="3" t="s">
        <v>47</v>
      </c>
      <c r="B21" s="10">
        <f>B20-B14</f>
        <v>74110</v>
      </c>
      <c r="C21" s="5" t="s">
        <v>48</v>
      </c>
      <c r="D21" s="1"/>
      <c r="E21" s="1"/>
      <c r="F21" s="1"/>
    </row>
    <row r="22" spans="1:6" ht="15">
      <c r="A22" s="3" t="s">
        <v>23</v>
      </c>
      <c r="B22" s="13">
        <f>IF(B14=0,0,B20/B14)</f>
        <v>7.3668384879725082</v>
      </c>
      <c r="C22" s="5" t="s">
        <v>49</v>
      </c>
      <c r="D22" s="1"/>
      <c r="E22" s="1"/>
      <c r="F22" s="1"/>
    </row>
    <row r="23" spans="1:6" hidden="1">
      <c r="A23" s="1"/>
      <c r="B23" s="1"/>
      <c r="C23" s="1"/>
      <c r="D23" s="1"/>
      <c r="E23" s="1"/>
      <c r="F23" s="1"/>
    </row>
    <row r="24" spans="1:6" ht="15">
      <c r="A24" s="19" t="s">
        <v>50</v>
      </c>
      <c r="B24" s="16"/>
      <c r="C24" s="16"/>
      <c r="D24" s="16"/>
      <c r="E24" s="1"/>
      <c r="F24" s="1"/>
    </row>
    <row r="25" spans="1:6" ht="29" customHeight="1">
      <c r="A25" s="14" t="s">
        <v>51</v>
      </c>
      <c r="B25" s="14"/>
      <c r="C25" s="14" t="s">
        <v>56</v>
      </c>
      <c r="D25" s="14"/>
      <c r="E25" s="1"/>
      <c r="F25" s="1"/>
    </row>
    <row r="26" spans="1:6" ht="36" customHeight="1">
      <c r="A26" s="14" t="s">
        <v>52</v>
      </c>
      <c r="B26" s="14"/>
      <c r="C26" s="14"/>
      <c r="D26" s="14"/>
      <c r="E26" s="1"/>
      <c r="F26" s="1"/>
    </row>
    <row r="27" spans="1:6" ht="20" customHeight="1">
      <c r="A27" s="14" t="s">
        <v>53</v>
      </c>
      <c r="B27" s="14"/>
      <c r="C27" s="14"/>
      <c r="D27" s="14"/>
      <c r="E27" s="1"/>
      <c r="F27" s="1"/>
    </row>
    <row r="28" spans="1:6" ht="30">
      <c r="A28" s="14" t="s">
        <v>54</v>
      </c>
      <c r="B28" s="14"/>
      <c r="C28" s="14"/>
      <c r="D28" s="14"/>
      <c r="E28" s="1"/>
      <c r="F28" s="1"/>
    </row>
    <row r="29" spans="1:6">
      <c r="A29" s="1"/>
      <c r="B29" s="1"/>
      <c r="C29" s="1"/>
      <c r="D29" s="1"/>
      <c r="E29" s="1"/>
      <c r="F29" s="1"/>
    </row>
  </sheetData>
  <mergeCells count="4">
    <mergeCell ref="A1:F1"/>
    <mergeCell ref="A2:F2"/>
    <mergeCell ref="E4:F4"/>
    <mergeCell ref="A24:D24"/>
  </mergeCells>
  <conditionalFormatting sqref="B21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F1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Cullen</cp:lastModifiedBy>
  <dcterms:created xsi:type="dcterms:W3CDTF">2026-05-20T08:02:52Z</dcterms:created>
  <dcterms:modified xsi:type="dcterms:W3CDTF">2026-05-26T21:02:35Z</dcterms:modified>
</cp:coreProperties>
</file>